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13_ncr:1_{EA02BBD2-10BF-9548-B293-38824FE5060F}" xr6:coauthVersionLast="47" xr6:coauthVersionMax="47" xr10:uidLastSave="{00000000-0000-0000-0000-000000000000}"/>
  <bookViews>
    <workbookView xWindow="0" yWindow="580" windowWidth="33200" windowHeight="19160" xr2:uid="{81400650-D86D-214C-A3BD-3F958E67EB3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B13" i="1"/>
  <c r="G4" i="1"/>
  <c r="F4" i="1"/>
  <c r="E4" i="1"/>
  <c r="G3" i="1"/>
  <c r="E3" i="1"/>
  <c r="B27" i="1"/>
  <c r="E27" i="1" s="1"/>
  <c r="D27" i="1" s="1"/>
  <c r="C27" i="1"/>
  <c r="C26" i="1"/>
  <c r="C25" i="1"/>
  <c r="C24" i="1"/>
  <c r="C23" i="1"/>
  <c r="C22" i="1"/>
  <c r="C21" i="1"/>
  <c r="C20" i="1"/>
  <c r="C19" i="1"/>
  <c r="C18" i="1"/>
  <c r="E18" i="1" s="1"/>
  <c r="C17" i="1"/>
  <c r="E17" i="1" s="1"/>
  <c r="D17" i="1" s="1"/>
  <c r="C13" i="1"/>
  <c r="E13" i="1" s="1"/>
  <c r="C4" i="1"/>
  <c r="C5" i="1"/>
  <c r="E5" i="1" s="1"/>
  <c r="C6" i="1"/>
  <c r="C7" i="1"/>
  <c r="C8" i="1"/>
  <c r="C9" i="1"/>
  <c r="C10" i="1"/>
  <c r="C11" i="1"/>
  <c r="C12" i="1"/>
  <c r="C3" i="1"/>
  <c r="F3" i="1" s="1"/>
  <c r="B20" i="1"/>
  <c r="E19" i="1"/>
  <c r="D19" i="1" s="1"/>
  <c r="B6" i="1"/>
  <c r="B7" i="1" s="1"/>
  <c r="E20" i="1" l="1"/>
  <c r="F27" i="1"/>
  <c r="G27" i="1" s="1"/>
  <c r="F13" i="1"/>
  <c r="G13" i="1" s="1"/>
  <c r="B21" i="1"/>
  <c r="B22" i="1" s="1"/>
  <c r="B23" i="1" s="1"/>
  <c r="F20" i="1"/>
  <c r="D20" i="1"/>
  <c r="E7" i="1"/>
  <c r="B8" i="1"/>
  <c r="F5" i="1"/>
  <c r="G5" i="1" s="1"/>
  <c r="F19" i="1"/>
  <c r="G19" i="1" s="1"/>
  <c r="E6" i="1"/>
  <c r="D18" i="1"/>
  <c r="F17" i="1"/>
  <c r="F18" i="1"/>
  <c r="G18" i="1" s="1"/>
  <c r="H18" i="1" s="1"/>
  <c r="I18" i="1" s="1"/>
  <c r="H27" i="1" l="1"/>
  <c r="I27" i="1" s="1"/>
  <c r="E22" i="1"/>
  <c r="F22" i="1" s="1"/>
  <c r="E21" i="1"/>
  <c r="I17" i="1"/>
  <c r="G20" i="1"/>
  <c r="B24" i="1"/>
  <c r="E23" i="1"/>
  <c r="F7" i="1"/>
  <c r="G7" i="1" s="1"/>
  <c r="F21" i="1"/>
  <c r="D21" i="1"/>
  <c r="F6" i="1"/>
  <c r="G6" i="1" s="1"/>
  <c r="H19" i="1"/>
  <c r="I19" i="1" s="1"/>
  <c r="E8" i="1"/>
  <c r="B9" i="1"/>
  <c r="D22" i="1" l="1"/>
  <c r="G22" i="1" s="1"/>
  <c r="G21" i="1"/>
  <c r="H21" i="1" s="1"/>
  <c r="I21" i="1" s="1"/>
  <c r="F23" i="1"/>
  <c r="D23" i="1"/>
  <c r="B25" i="1"/>
  <c r="E24" i="1"/>
  <c r="B10" i="1"/>
  <c r="E9" i="1"/>
  <c r="F8" i="1"/>
  <c r="G8" i="1" s="1"/>
  <c r="H20" i="1"/>
  <c r="I20" i="1" s="1"/>
  <c r="G23" i="1" l="1"/>
  <c r="H22" i="1"/>
  <c r="I22" i="1" s="1"/>
  <c r="F9" i="1"/>
  <c r="G9" i="1" s="1"/>
  <c r="F24" i="1"/>
  <c r="D24" i="1"/>
  <c r="E25" i="1"/>
  <c r="B26" i="1"/>
  <c r="E26" i="1" s="1"/>
  <c r="B11" i="1"/>
  <c r="E10" i="1"/>
  <c r="G24" i="1" l="1"/>
  <c r="H23" i="1"/>
  <c r="I23" i="1" s="1"/>
  <c r="F10" i="1"/>
  <c r="G10" i="1" s="1"/>
  <c r="B12" i="1"/>
  <c r="E12" i="1" s="1"/>
  <c r="E11" i="1"/>
  <c r="F26" i="1"/>
  <c r="D26" i="1"/>
  <c r="D25" i="1"/>
  <c r="F25" i="1"/>
  <c r="G25" i="1" l="1"/>
  <c r="G26" i="1"/>
  <c r="H24" i="1"/>
  <c r="I24" i="1" s="1"/>
  <c r="F12" i="1"/>
  <c r="G12" i="1" s="1"/>
  <c r="F11" i="1"/>
  <c r="G11" i="1" s="1"/>
  <c r="H25" i="1" l="1"/>
  <c r="I25" i="1" s="1"/>
  <c r="H26" i="1"/>
  <c r="I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</authors>
  <commentList>
    <comment ref="B2" authorId="0" shapeId="0" xr:uid="{B6199C2E-EBF2-EA43-AE0F-63971492F7CA}">
      <text>
        <r>
          <rPr>
            <sz val="10"/>
            <color rgb="FF000000"/>
            <rFont val="Tahoma"/>
            <family val="2"/>
            <charset val="238"/>
          </rPr>
          <t>Tutaj wstaw TWÓJ DOCHÓD netto bez kosztów ZUSu</t>
        </r>
      </text>
    </comment>
    <comment ref="B13" authorId="0" shapeId="0" xr:uid="{BC2C59EA-26C5-C544-B7F9-C9288BF38E0A}">
      <text>
        <r>
          <rPr>
            <sz val="10"/>
            <color rgb="FF000000"/>
            <rFont val="Tahoma"/>
            <family val="2"/>
            <charset val="238"/>
          </rPr>
          <t xml:space="preserve">Wpisz własny dochód
</t>
        </r>
        <r>
          <rPr>
            <sz val="10"/>
            <color rgb="FF000000"/>
            <rFont val="Tahoma"/>
            <family val="2"/>
            <charset val="238"/>
          </rPr>
          <t>Przychód - koszty działalnosci bez ZUSu</t>
        </r>
      </text>
    </comment>
    <comment ref="B27" authorId="0" shapeId="0" xr:uid="{E71A9DE8-9D5B-D849-91DE-66BE25AEF54F}">
      <text>
        <r>
          <rPr>
            <sz val="10"/>
            <color rgb="FF000000"/>
            <rFont val="Tahoma"/>
            <family val="2"/>
            <charset val="238"/>
          </rPr>
          <t xml:space="preserve">Wpisz własny dochód
</t>
        </r>
        <r>
          <rPr>
            <sz val="10"/>
            <color rgb="FF000000"/>
            <rFont val="Tahoma"/>
            <family val="2"/>
            <charset val="238"/>
          </rPr>
          <t>Przychód - koszty działalnosci bez ZUSu</t>
        </r>
      </text>
    </comment>
  </commentList>
</comments>
</file>

<file path=xl/sharedStrings.xml><?xml version="1.0" encoding="utf-8"?>
<sst xmlns="http://schemas.openxmlformats.org/spreadsheetml/2006/main" count="17" uniqueCount="12">
  <si>
    <t>NETTO</t>
  </si>
  <si>
    <t>ZUS 2021</t>
  </si>
  <si>
    <t>ZDROWOTNA 2021r</t>
  </si>
  <si>
    <t>PIT</t>
  </si>
  <si>
    <t>ZDROWOTNA NOWY ŁAD</t>
  </si>
  <si>
    <t>RÓŻNICA MIESIĘCZNIE</t>
  </si>
  <si>
    <t>RÓŻNICA ROCZNIE</t>
  </si>
  <si>
    <t xml:space="preserve">Chcesz więcej zysków - bezpiecznie i pewnie? </t>
  </si>
  <si>
    <t>Skorzystaj z Budżetu Firmowego: https://vod.adamgrzesik.pl</t>
  </si>
  <si>
    <t>lub konsultacji: https://adamgrzesik.pl/konsultacja/</t>
  </si>
  <si>
    <t>DOCHÓD do PIT</t>
  </si>
  <si>
    <t>ZYSK "na rękę"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</si>
</sst>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4" formatCode="_ * #,##0_)\ &quot;zł&quot;_ ;_ * \(#,##0\)\ &quot;zł&quot;_ ;_ * &quot;-&quot;??_)\ &quot;zł&quot;_ ;_ @_ "/>
  </numFmts>
  <fonts count="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164" fontId="3" fillId="2" borderId="0" xfId="1" applyNumberFormat="1" applyFont="1" applyFill="1"/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3E5C-9A01-F042-9E62-C4C45997C275}">
  <dimension ref="A2:I32"/>
  <sheetViews>
    <sheetView tabSelected="1" zoomScale="156" workbookViewId="0">
      <selection activeCell="H27" sqref="H27"/>
    </sheetView>
  </sheetViews>
  <sheetFormatPr baseColWidth="10" defaultRowHeight="16" x14ac:dyDescent="0.2"/>
  <cols>
    <col min="2" max="2" width="12.5" bestFit="1" customWidth="1"/>
    <col min="3" max="3" width="11.5" bestFit="1" customWidth="1"/>
    <col min="4" max="4" width="23.1640625" bestFit="1" customWidth="1"/>
    <col min="5" max="5" width="14.33203125" bestFit="1" customWidth="1"/>
    <col min="6" max="6" width="11.5" bestFit="1" customWidth="1"/>
    <col min="7" max="7" width="13.6640625" bestFit="1" customWidth="1"/>
    <col min="8" max="8" width="20.5" bestFit="1" customWidth="1"/>
    <col min="9" max="9" width="17.1640625" bestFit="1" customWidth="1"/>
  </cols>
  <sheetData>
    <row r="2" spans="1:9" s="7" customFormat="1" x14ac:dyDescent="0.2">
      <c r="B2" s="7" t="s">
        <v>0</v>
      </c>
      <c r="C2" s="7" t="s">
        <v>1</v>
      </c>
      <c r="D2" s="7" t="s">
        <v>2</v>
      </c>
      <c r="E2" s="7" t="s">
        <v>10</v>
      </c>
      <c r="F2" s="7" t="s">
        <v>3</v>
      </c>
      <c r="G2" s="7" t="s">
        <v>11</v>
      </c>
    </row>
    <row r="3" spans="1:9" s="4" customFormat="1" x14ac:dyDescent="0.2">
      <c r="A3" s="3"/>
      <c r="B3" s="3">
        <v>8000</v>
      </c>
      <c r="C3" s="3">
        <f>615.93+252.43+52.7+77.31+77.31</f>
        <v>1075.6799999999998</v>
      </c>
      <c r="D3" s="3">
        <v>381.81</v>
      </c>
      <c r="E3" s="3">
        <f>B3-C3</f>
        <v>6924.32</v>
      </c>
      <c r="F3" s="3">
        <f t="shared" ref="F3:F13" si="0">E3*19%-D3</f>
        <v>933.81079999999997</v>
      </c>
      <c r="G3" s="3">
        <f>E3-F3-D3</f>
        <v>5608.6991999999991</v>
      </c>
      <c r="H3" s="3"/>
      <c r="I3" s="3"/>
    </row>
    <row r="4" spans="1:9" s="3" customFormat="1" x14ac:dyDescent="0.2">
      <c r="A4" s="4"/>
      <c r="B4" s="4">
        <v>10000</v>
      </c>
      <c r="C4" s="4">
        <f t="shared" ref="C4:C12" si="1">615.93+252.43+52.7+77.31+77.31</f>
        <v>1075.6799999999998</v>
      </c>
      <c r="D4" s="4">
        <v>381.81</v>
      </c>
      <c r="E4" s="4">
        <f>B4-C4</f>
        <v>8924.32</v>
      </c>
      <c r="F4" s="4">
        <f>E4*19%-D4</f>
        <v>1313.8108</v>
      </c>
      <c r="G4" s="4">
        <f>E4-F4-D4</f>
        <v>7228.6991999999991</v>
      </c>
      <c r="H4" s="4"/>
      <c r="I4" s="4"/>
    </row>
    <row r="5" spans="1:9" s="4" customFormat="1" x14ac:dyDescent="0.2">
      <c r="B5" s="4">
        <v>15000</v>
      </c>
      <c r="C5" s="4">
        <f t="shared" si="1"/>
        <v>1075.6799999999998</v>
      </c>
      <c r="D5" s="4">
        <v>381.81</v>
      </c>
      <c r="E5" s="4">
        <f t="shared" ref="E4:E13" si="2">B5-C5</f>
        <v>13924.32</v>
      </c>
      <c r="F5" s="4">
        <f t="shared" si="0"/>
        <v>2263.8108000000002</v>
      </c>
      <c r="G5" s="4">
        <f t="shared" ref="G5:G13" si="3">E5-F5-D5</f>
        <v>11278.699200000001</v>
      </c>
    </row>
    <row r="6" spans="1:9" s="4" customFormat="1" x14ac:dyDescent="0.2">
      <c r="B6" s="4">
        <f>B5+5000</f>
        <v>20000</v>
      </c>
      <c r="C6" s="4">
        <f t="shared" si="1"/>
        <v>1075.6799999999998</v>
      </c>
      <c r="D6" s="4">
        <v>381.81</v>
      </c>
      <c r="E6" s="4">
        <f t="shared" si="2"/>
        <v>18924.32</v>
      </c>
      <c r="F6" s="4">
        <f t="shared" si="0"/>
        <v>3213.8108000000002</v>
      </c>
      <c r="G6" s="4">
        <f t="shared" si="3"/>
        <v>15328.699200000001</v>
      </c>
    </row>
    <row r="7" spans="1:9" s="4" customFormat="1" x14ac:dyDescent="0.2">
      <c r="B7" s="4">
        <f t="shared" ref="B7:B12" si="4">B6+5000</f>
        <v>25000</v>
      </c>
      <c r="C7" s="4">
        <f t="shared" si="1"/>
        <v>1075.6799999999998</v>
      </c>
      <c r="D7" s="4">
        <v>381.81</v>
      </c>
      <c r="E7" s="4">
        <f t="shared" si="2"/>
        <v>23924.32</v>
      </c>
      <c r="F7" s="4">
        <f t="shared" si="0"/>
        <v>4163.8107999999993</v>
      </c>
      <c r="G7" s="4">
        <f t="shared" si="3"/>
        <v>19378.699199999999</v>
      </c>
    </row>
    <row r="8" spans="1:9" s="4" customFormat="1" x14ac:dyDescent="0.2">
      <c r="B8" s="4">
        <f t="shared" si="4"/>
        <v>30000</v>
      </c>
      <c r="C8" s="4">
        <f t="shared" si="1"/>
        <v>1075.6799999999998</v>
      </c>
      <c r="D8" s="4">
        <v>381.81</v>
      </c>
      <c r="E8" s="4">
        <f t="shared" si="2"/>
        <v>28924.32</v>
      </c>
      <c r="F8" s="4">
        <f t="shared" si="0"/>
        <v>5113.8107999999993</v>
      </c>
      <c r="G8" s="4">
        <f t="shared" si="3"/>
        <v>23428.699199999999</v>
      </c>
    </row>
    <row r="9" spans="1:9" s="4" customFormat="1" x14ac:dyDescent="0.2">
      <c r="B9" s="4">
        <f t="shared" si="4"/>
        <v>35000</v>
      </c>
      <c r="C9" s="4">
        <f t="shared" si="1"/>
        <v>1075.6799999999998</v>
      </c>
      <c r="D9" s="4">
        <v>381.81</v>
      </c>
      <c r="E9" s="4">
        <f t="shared" si="2"/>
        <v>33924.32</v>
      </c>
      <c r="F9" s="4">
        <f t="shared" si="0"/>
        <v>6063.8107999999993</v>
      </c>
      <c r="G9" s="4">
        <f t="shared" si="3"/>
        <v>27478.699199999999</v>
      </c>
    </row>
    <row r="10" spans="1:9" s="4" customFormat="1" x14ac:dyDescent="0.2">
      <c r="B10" s="4">
        <f>B9+5000</f>
        <v>40000</v>
      </c>
      <c r="C10" s="4">
        <f t="shared" si="1"/>
        <v>1075.6799999999998</v>
      </c>
      <c r="D10" s="4">
        <v>381.81</v>
      </c>
      <c r="E10" s="4">
        <f t="shared" si="2"/>
        <v>38924.32</v>
      </c>
      <c r="F10" s="4">
        <f t="shared" si="0"/>
        <v>7013.8107999999993</v>
      </c>
      <c r="G10" s="4">
        <f t="shared" si="3"/>
        <v>31528.699199999999</v>
      </c>
    </row>
    <row r="11" spans="1:9" s="4" customFormat="1" x14ac:dyDescent="0.2">
      <c r="B11" s="4">
        <f t="shared" si="4"/>
        <v>45000</v>
      </c>
      <c r="C11" s="4">
        <f t="shared" si="1"/>
        <v>1075.6799999999998</v>
      </c>
      <c r="D11" s="4">
        <v>381.81</v>
      </c>
      <c r="E11" s="4">
        <f t="shared" si="2"/>
        <v>43924.32</v>
      </c>
      <c r="F11" s="4">
        <f t="shared" si="0"/>
        <v>7963.8108000000002</v>
      </c>
      <c r="G11" s="4">
        <f t="shared" si="3"/>
        <v>35578.699200000003</v>
      </c>
    </row>
    <row r="12" spans="1:9" s="4" customFormat="1" x14ac:dyDescent="0.2">
      <c r="B12" s="4">
        <f t="shared" si="4"/>
        <v>50000</v>
      </c>
      <c r="C12" s="4">
        <f t="shared" si="1"/>
        <v>1075.6799999999998</v>
      </c>
      <c r="D12" s="4">
        <v>381.81</v>
      </c>
      <c r="E12" s="4">
        <f t="shared" si="2"/>
        <v>48924.32</v>
      </c>
      <c r="F12" s="4">
        <f t="shared" si="0"/>
        <v>8913.8108000000011</v>
      </c>
      <c r="G12" s="4">
        <f t="shared" si="3"/>
        <v>39628.699200000003</v>
      </c>
    </row>
    <row r="13" spans="1:9" s="5" customFormat="1" x14ac:dyDescent="0.2">
      <c r="B13" s="6">
        <f>15000-3000</f>
        <v>12000</v>
      </c>
      <c r="C13" s="5">
        <f>615.93+252.43+52.7+77.31+77.31</f>
        <v>1075.6799999999998</v>
      </c>
      <c r="D13" s="5">
        <v>381.81</v>
      </c>
      <c r="E13" s="5">
        <f t="shared" si="2"/>
        <v>10924.32</v>
      </c>
      <c r="F13" s="5">
        <f t="shared" si="0"/>
        <v>1693.8108000000002</v>
      </c>
      <c r="G13" s="5">
        <f t="shared" si="3"/>
        <v>8848.6992000000009</v>
      </c>
    </row>
    <row r="16" spans="1:9" s="7" customFormat="1" x14ac:dyDescent="0.2">
      <c r="B16" s="7" t="s">
        <v>0</v>
      </c>
      <c r="C16" s="7" t="s">
        <v>1</v>
      </c>
      <c r="D16" s="7" t="s">
        <v>4</v>
      </c>
      <c r="E16" s="7" t="s">
        <v>10</v>
      </c>
      <c r="F16" s="7" t="s">
        <v>3</v>
      </c>
      <c r="G16" s="7" t="s">
        <v>11</v>
      </c>
      <c r="H16" s="7" t="s">
        <v>5</v>
      </c>
      <c r="I16" s="7" t="s">
        <v>6</v>
      </c>
    </row>
    <row r="17" spans="1:9" x14ac:dyDescent="0.2">
      <c r="A17" s="2"/>
      <c r="B17" s="3">
        <v>8000</v>
      </c>
      <c r="C17" s="3">
        <f t="shared" ref="C17:C27" si="5">615.93+252.43+52.7+77.31+77.31</f>
        <v>1075.6799999999998</v>
      </c>
      <c r="D17" s="3">
        <f>E17*9%</f>
        <v>623.1887999999999</v>
      </c>
      <c r="E17" s="3">
        <f>B17-C17</f>
        <v>6924.32</v>
      </c>
      <c r="F17" s="3">
        <f>E17*19%</f>
        <v>1315.6207999999999</v>
      </c>
      <c r="G17" s="3">
        <f>E17-F17-D17</f>
        <v>4985.5104000000001</v>
      </c>
      <c r="H17" s="3">
        <f>G17-G3</f>
        <v>-623.18879999999899</v>
      </c>
      <c r="I17" s="3">
        <f>H17*12</f>
        <v>-7478.2655999999879</v>
      </c>
    </row>
    <row r="18" spans="1:9" x14ac:dyDescent="0.2">
      <c r="B18" s="4">
        <v>10000</v>
      </c>
      <c r="C18" s="4">
        <f t="shared" si="5"/>
        <v>1075.6799999999998</v>
      </c>
      <c r="D18" s="4">
        <f>E18*9%</f>
        <v>803.1887999999999</v>
      </c>
      <c r="E18" s="4">
        <f>B18-C18</f>
        <v>8924.32</v>
      </c>
      <c r="F18" s="4">
        <f>E18*19%</f>
        <v>1695.6207999999999</v>
      </c>
      <c r="G18" s="4">
        <f>E18-F18-D18</f>
        <v>6425.5104000000001</v>
      </c>
      <c r="H18" s="4">
        <f>G18-G4</f>
        <v>-803.18879999999899</v>
      </c>
      <c r="I18" s="4">
        <f t="shared" ref="I18:I26" si="6">H18*12</f>
        <v>-9638.2655999999879</v>
      </c>
    </row>
    <row r="19" spans="1:9" x14ac:dyDescent="0.2">
      <c r="B19" s="4">
        <v>15000</v>
      </c>
      <c r="C19" s="4">
        <f t="shared" si="5"/>
        <v>1075.6799999999998</v>
      </c>
      <c r="D19" s="4">
        <f t="shared" ref="D19:D27" si="7">E19*9%</f>
        <v>1253.1887999999999</v>
      </c>
      <c r="E19" s="4">
        <f t="shared" ref="E19:E26" si="8">B19-C19</f>
        <v>13924.32</v>
      </c>
      <c r="F19" s="4">
        <f t="shared" ref="F19:F27" si="9">E19*19%</f>
        <v>2645.6208000000001</v>
      </c>
      <c r="G19" s="4">
        <f t="shared" ref="G19:G26" si="10">E19-F19-D19</f>
        <v>10025.510399999999</v>
      </c>
      <c r="H19" s="4">
        <f>G19-G5</f>
        <v>-1253.1888000000017</v>
      </c>
      <c r="I19" s="4">
        <f t="shared" si="6"/>
        <v>-15038.265600000021</v>
      </c>
    </row>
    <row r="20" spans="1:9" x14ac:dyDescent="0.2">
      <c r="B20" s="4">
        <f>B19+5000</f>
        <v>20000</v>
      </c>
      <c r="C20" s="4">
        <f t="shared" si="5"/>
        <v>1075.6799999999998</v>
      </c>
      <c r="D20" s="4">
        <f t="shared" si="7"/>
        <v>1703.1887999999999</v>
      </c>
      <c r="E20" s="4">
        <f t="shared" si="8"/>
        <v>18924.32</v>
      </c>
      <c r="F20" s="4">
        <f t="shared" si="9"/>
        <v>3595.6208000000001</v>
      </c>
      <c r="G20" s="4">
        <f t="shared" si="10"/>
        <v>13625.510399999999</v>
      </c>
      <c r="H20" s="4">
        <f>G20-G6</f>
        <v>-1703.1888000000017</v>
      </c>
      <c r="I20" s="4">
        <f t="shared" si="6"/>
        <v>-20438.265600000021</v>
      </c>
    </row>
    <row r="21" spans="1:9" x14ac:dyDescent="0.2">
      <c r="B21" s="4">
        <f t="shared" ref="B21:B25" si="11">B20+5000</f>
        <v>25000</v>
      </c>
      <c r="C21" s="4">
        <f t="shared" si="5"/>
        <v>1075.6799999999998</v>
      </c>
      <c r="D21" s="4">
        <f t="shared" si="7"/>
        <v>2153.1887999999999</v>
      </c>
      <c r="E21" s="4">
        <f t="shared" si="8"/>
        <v>23924.32</v>
      </c>
      <c r="F21" s="4">
        <f t="shared" si="9"/>
        <v>4545.6207999999997</v>
      </c>
      <c r="G21" s="4">
        <f t="shared" si="10"/>
        <v>17225.510399999999</v>
      </c>
      <c r="H21" s="4">
        <f>G21-G7</f>
        <v>-2153.1887999999999</v>
      </c>
      <c r="I21" s="4">
        <f t="shared" si="6"/>
        <v>-25838.265599999999</v>
      </c>
    </row>
    <row r="22" spans="1:9" x14ac:dyDescent="0.2">
      <c r="B22" s="4">
        <f t="shared" si="11"/>
        <v>30000</v>
      </c>
      <c r="C22" s="4">
        <f t="shared" si="5"/>
        <v>1075.6799999999998</v>
      </c>
      <c r="D22" s="4">
        <f t="shared" si="7"/>
        <v>2603.1887999999999</v>
      </c>
      <c r="E22" s="4">
        <f t="shared" si="8"/>
        <v>28924.32</v>
      </c>
      <c r="F22" s="4">
        <f t="shared" si="9"/>
        <v>5495.6207999999997</v>
      </c>
      <c r="G22" s="4">
        <f t="shared" si="10"/>
        <v>20825.510399999999</v>
      </c>
      <c r="H22" s="4">
        <f>G22-G8</f>
        <v>-2603.1887999999999</v>
      </c>
      <c r="I22" s="4">
        <f t="shared" si="6"/>
        <v>-31238.265599999999</v>
      </c>
    </row>
    <row r="23" spans="1:9" x14ac:dyDescent="0.2">
      <c r="B23" s="4">
        <f t="shared" si="11"/>
        <v>35000</v>
      </c>
      <c r="C23" s="4">
        <f t="shared" si="5"/>
        <v>1075.6799999999998</v>
      </c>
      <c r="D23" s="4">
        <f t="shared" si="7"/>
        <v>3053.1887999999999</v>
      </c>
      <c r="E23" s="4">
        <f t="shared" si="8"/>
        <v>33924.32</v>
      </c>
      <c r="F23" s="4">
        <f t="shared" si="9"/>
        <v>6445.6207999999997</v>
      </c>
      <c r="G23" s="4">
        <f t="shared" si="10"/>
        <v>24425.510399999999</v>
      </c>
      <c r="H23" s="4">
        <f>G23-G9</f>
        <v>-3053.1887999999999</v>
      </c>
      <c r="I23" s="4">
        <f t="shared" si="6"/>
        <v>-36638.265599999999</v>
      </c>
    </row>
    <row r="24" spans="1:9" x14ac:dyDescent="0.2">
      <c r="B24" s="4">
        <f>B23+5000</f>
        <v>40000</v>
      </c>
      <c r="C24" s="4">
        <f t="shared" si="5"/>
        <v>1075.6799999999998</v>
      </c>
      <c r="D24" s="4">
        <f t="shared" si="7"/>
        <v>3503.1887999999999</v>
      </c>
      <c r="E24" s="4">
        <f t="shared" si="8"/>
        <v>38924.32</v>
      </c>
      <c r="F24" s="4">
        <f t="shared" si="9"/>
        <v>7395.6207999999997</v>
      </c>
      <c r="G24" s="4">
        <f t="shared" si="10"/>
        <v>28025.510399999999</v>
      </c>
      <c r="H24" s="4">
        <f>G24-G10</f>
        <v>-3503.1887999999999</v>
      </c>
      <c r="I24" s="4">
        <f t="shared" si="6"/>
        <v>-42038.265599999999</v>
      </c>
    </row>
    <row r="25" spans="1:9" x14ac:dyDescent="0.2">
      <c r="B25" s="4">
        <f t="shared" ref="B25:B26" si="12">B24+5000</f>
        <v>45000</v>
      </c>
      <c r="C25" s="4">
        <f t="shared" si="5"/>
        <v>1075.6799999999998</v>
      </c>
      <c r="D25" s="4">
        <f t="shared" si="7"/>
        <v>3953.1887999999999</v>
      </c>
      <c r="E25" s="4">
        <f t="shared" si="8"/>
        <v>43924.32</v>
      </c>
      <c r="F25" s="4">
        <f t="shared" si="9"/>
        <v>8345.6208000000006</v>
      </c>
      <c r="G25" s="4">
        <f t="shared" si="10"/>
        <v>31625.510400000003</v>
      </c>
      <c r="H25" s="4">
        <f>G25-G11</f>
        <v>-3953.1887999999999</v>
      </c>
      <c r="I25" s="4">
        <f t="shared" si="6"/>
        <v>-47438.265599999999</v>
      </c>
    </row>
    <row r="26" spans="1:9" x14ac:dyDescent="0.2">
      <c r="B26" s="4">
        <f>B25+5000</f>
        <v>50000</v>
      </c>
      <c r="C26" s="4">
        <f t="shared" si="5"/>
        <v>1075.6799999999998</v>
      </c>
      <c r="D26" s="4">
        <f t="shared" si="7"/>
        <v>4403.1887999999999</v>
      </c>
      <c r="E26" s="4">
        <f t="shared" si="8"/>
        <v>48924.32</v>
      </c>
      <c r="F26" s="4">
        <f t="shared" si="9"/>
        <v>9295.6208000000006</v>
      </c>
      <c r="G26" s="4">
        <f t="shared" si="10"/>
        <v>35225.510399999999</v>
      </c>
      <c r="H26" s="4">
        <f>G26-G12</f>
        <v>-4403.1888000000035</v>
      </c>
      <c r="I26" s="4">
        <f t="shared" si="6"/>
        <v>-52838.265600000042</v>
      </c>
    </row>
    <row r="27" spans="1:9" s="1" customFormat="1" x14ac:dyDescent="0.2">
      <c r="B27" s="6">
        <f>B13</f>
        <v>12000</v>
      </c>
      <c r="C27" s="5">
        <f t="shared" si="5"/>
        <v>1075.6799999999998</v>
      </c>
      <c r="D27" s="5">
        <f t="shared" si="7"/>
        <v>983.1887999999999</v>
      </c>
      <c r="E27" s="5">
        <f t="shared" ref="E27" si="13">B27-C27</f>
        <v>10924.32</v>
      </c>
      <c r="F27" s="5">
        <f t="shared" si="9"/>
        <v>2075.6208000000001</v>
      </c>
      <c r="G27" s="5">
        <f t="shared" ref="G27" si="14">E27-F27-D27</f>
        <v>7865.5103999999992</v>
      </c>
      <c r="H27" s="5">
        <f>IF(B13&lt;&gt;0,G27-G13, "wpisz dane w B13!")</f>
        <v>-983.18880000000172</v>
      </c>
      <c r="I27" s="5">
        <f>IF(B13&lt;&gt;0,H27*12,"")</f>
        <v>-11798.265600000021</v>
      </c>
    </row>
    <row r="30" spans="1:9" x14ac:dyDescent="0.2">
      <c r="B30" t="s">
        <v>7</v>
      </c>
    </row>
    <row r="31" spans="1:9" x14ac:dyDescent="0.2">
      <c r="B31" t="s">
        <v>8</v>
      </c>
    </row>
    <row r="32" spans="1:9" x14ac:dyDescent="0.2">
      <c r="B32" t="s">
        <v>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2021-05-17T08:24:08Z</dcterms:created>
  <dcterms:modified xsi:type="dcterms:W3CDTF">2021-05-17T09:10:10Z</dcterms:modified>
</cp:coreProperties>
</file>