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damgrzesik/Downloads/"/>
    </mc:Choice>
  </mc:AlternateContent>
  <xr:revisionPtr revIDLastSave="0" documentId="13_ncr:1_{D0C15AA6-92F9-B842-B907-21472B3F05A1}" xr6:coauthVersionLast="47" xr6:coauthVersionMax="47" xr10:uidLastSave="{00000000-0000-0000-0000-000000000000}"/>
  <bookViews>
    <workbookView xWindow="0" yWindow="880" windowWidth="36000" windowHeight="22380" xr2:uid="{17EA53CD-0EB7-D14F-8D3A-5C4E90ECDEF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5" i="1" s="1"/>
  <c r="E15" i="1" s="1"/>
  <c r="G15" i="1" s="1"/>
  <c r="C14" i="1"/>
  <c r="D9" i="1"/>
  <c r="C8" i="1"/>
  <c r="D8" i="1" s="1"/>
  <c r="D7" i="1"/>
  <c r="E6" i="1"/>
  <c r="F6" i="1" s="1"/>
  <c r="E12" i="1" l="1"/>
  <c r="F12" i="1" s="1"/>
  <c r="D13" i="1"/>
  <c r="E13" i="1" s="1"/>
  <c r="G13" i="1" s="1"/>
  <c r="D14" i="1"/>
  <c r="E14" i="1" s="1"/>
  <c r="G14" i="1" s="1"/>
  <c r="E8" i="1"/>
  <c r="G8" i="1" s="1"/>
  <c r="F15" i="1"/>
  <c r="E9" i="1"/>
  <c r="G9" i="1" s="1"/>
  <c r="E7" i="1"/>
  <c r="G7" i="1" s="1"/>
  <c r="G6" i="1" l="1"/>
  <c r="G12" i="1"/>
  <c r="H12" i="1" s="1"/>
  <c r="I12" i="1" s="1"/>
  <c r="F14" i="1"/>
  <c r="F8" i="1"/>
  <c r="F13" i="1"/>
  <c r="F9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Grzesik</author>
  </authors>
  <commentList>
    <comment ref="G13" authorId="0" shapeId="0" xr:uid="{D31D1BF3-C074-7445-B589-7C7C9DA1A708}">
      <text>
        <r>
          <rPr>
            <sz val="10"/>
            <color rgb="FF000000"/>
            <rFont val="Tahoma"/>
            <family val="2"/>
            <charset val="238"/>
          </rPr>
          <t>Odliczenie 100% VAT</t>
        </r>
      </text>
    </comment>
    <comment ref="G14" authorId="0" shapeId="0" xr:uid="{20EE7ED4-1423-9D40-A7A0-0FE178449AFC}">
      <text>
        <r>
          <rPr>
            <sz val="10"/>
            <color rgb="FF000000"/>
            <rFont val="Aptos Narrow"/>
            <scheme val="minor"/>
          </rPr>
          <t>Odliczenie 50% VAT</t>
        </r>
        <r>
          <rPr>
            <sz val="10"/>
            <color rgb="FF000000"/>
            <rFont val="Aptos Narrow"/>
            <scheme val="minor"/>
          </rPr>
          <t xml:space="preserve">
</t>
        </r>
      </text>
    </comment>
    <comment ref="G15" authorId="0" shapeId="0" xr:uid="{66CCD39A-5774-184D-8516-2C8A18FFE2EB}">
      <text>
        <r>
          <rPr>
            <sz val="10"/>
            <color rgb="FF000000"/>
            <rFont val="Aptos Narrow"/>
          </rPr>
          <t xml:space="preserve">Odliczenie 50% VAT
</t>
        </r>
      </text>
    </comment>
  </commentList>
</comments>
</file>

<file path=xl/sharedStrings.xml><?xml version="1.0" encoding="utf-8"?>
<sst xmlns="http://schemas.openxmlformats.org/spreadsheetml/2006/main" count="28" uniqueCount="17">
  <si>
    <t xml:space="preserve">WARTOŚĆ </t>
  </si>
  <si>
    <t>NETTO</t>
  </si>
  <si>
    <t>VAT</t>
  </si>
  <si>
    <t>BRUTTO</t>
  </si>
  <si>
    <t>ODLICZENIE VAT</t>
  </si>
  <si>
    <t>OPŁATA WSTĘPNA</t>
  </si>
  <si>
    <t>SUMA RAT</t>
  </si>
  <si>
    <t>WYKUP</t>
  </si>
  <si>
    <t>wykup prywatny</t>
  </si>
  <si>
    <t>VAT 26 - służbowy</t>
  </si>
  <si>
    <t>korekta VAT 26</t>
  </si>
  <si>
    <t xml:space="preserve">Pamiętaj! Wszelkie optymalizacje, różnież tą skonsultuj ze swoim księgowym! Leasing operacyjny </t>
  </si>
  <si>
    <t>Oszczędność</t>
  </si>
  <si>
    <t>Oszczędność %</t>
  </si>
  <si>
    <t>Codzienność</t>
  </si>
  <si>
    <t>Optymalizacja</t>
  </si>
  <si>
    <t>adamgrzesik.pl/ksiazka-budzet-firmowy/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</si>
</sst>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4" formatCode="_ * #,##0_)\ &quot;zł&quot;_ ;_ * \(#,##0\)\ &quot;zł&quot;_ ;_ * &quot;-&quot;??_)\ &quot;zł&quot;_ ;_ @_ "/>
  </numFmts>
  <fonts count="15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6"/>
      <color theme="0"/>
      <name val="Aptos Narrow"/>
      <family val="2"/>
      <scheme val="minor"/>
    </font>
    <font>
      <sz val="16"/>
      <color theme="0" tint="-4.9989318521683403E-2"/>
      <name val="Aptos Narrow"/>
      <family val="2"/>
      <scheme val="minor"/>
    </font>
    <font>
      <b/>
      <sz val="16"/>
      <color theme="0"/>
      <name val="Aptos Narrow"/>
      <family val="2"/>
      <scheme val="minor"/>
    </font>
    <font>
      <u/>
      <sz val="12"/>
      <color theme="10"/>
      <name val="Aptos Narrow"/>
      <family val="2"/>
      <charset val="238"/>
      <scheme val="minor"/>
    </font>
    <font>
      <sz val="14"/>
      <color theme="1"/>
      <name val="Aptos Narrow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rgb="FF000000"/>
      <name val="Aptos Narrow"/>
      <scheme val="minor"/>
    </font>
    <font>
      <u/>
      <sz val="20"/>
      <color theme="10"/>
      <name val="Aptos Narrow"/>
      <family val="2"/>
      <charset val="238"/>
      <scheme val="minor"/>
    </font>
    <font>
      <sz val="10"/>
      <color rgb="FF000000"/>
      <name val="Aptos Narrow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164" fontId="3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/>
    <xf numFmtId="9" fontId="3" fillId="0" borderId="2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9" fontId="3" fillId="0" borderId="5" xfId="2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10" fontId="8" fillId="3" borderId="8" xfId="2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3" fillId="0" borderId="0" xfId="3" applyFont="1" applyAlignment="1">
      <alignment horizontal="left" vertical="center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damgrzesik.pl/ksiazka-budzet-firmow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209177</xdr:rowOff>
    </xdr:from>
    <xdr:to>
      <xdr:col>4</xdr:col>
      <xdr:colOff>71662</xdr:colOff>
      <xdr:row>28</xdr:row>
      <xdr:rowOff>79897</xdr:rowOff>
    </xdr:to>
    <xdr:pic>
      <xdr:nvPicPr>
        <xdr:cNvPr id="5" name="Obraz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9F40A-9C29-774C-A1BB-1060F7173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7883"/>
          <a:ext cx="4793074" cy="2433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adamgrzesik.pl/ksiazka-budzet-firmowy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F633-EDA9-E342-9002-2FF8AC0500C7}">
  <dimension ref="A1:I17"/>
  <sheetViews>
    <sheetView tabSelected="1" zoomScale="170" zoomScaleNormal="170" workbookViewId="0">
      <selection activeCell="B11" sqref="A11:XFD15"/>
    </sheetView>
  </sheetViews>
  <sheetFormatPr baseColWidth="10" defaultRowHeight="16" x14ac:dyDescent="0.2"/>
  <cols>
    <col min="1" max="1" width="4.6640625" bestFit="1" customWidth="1"/>
    <col min="2" max="2" width="25.1640625" bestFit="1" customWidth="1"/>
    <col min="3" max="3" width="12.83203125" bestFit="1" customWidth="1"/>
    <col min="4" max="4" width="19.1640625" customWidth="1"/>
    <col min="5" max="5" width="17.33203125" customWidth="1"/>
    <col min="6" max="6" width="21.83203125" customWidth="1"/>
    <col min="7" max="7" width="19.1640625" bestFit="1" customWidth="1"/>
    <col min="8" max="8" width="21.1640625" bestFit="1" customWidth="1"/>
    <col min="9" max="9" width="19" bestFit="1" customWidth="1"/>
  </cols>
  <sheetData>
    <row r="1" spans="1:9" ht="17" thickBot="1" x14ac:dyDescent="0.25"/>
    <row r="2" spans="1:9" x14ac:dyDescent="0.2">
      <c r="B2" s="7" t="s">
        <v>11</v>
      </c>
      <c r="C2" s="8"/>
      <c r="D2" s="8"/>
      <c r="E2" s="8"/>
      <c r="F2" s="8"/>
      <c r="G2" s="9"/>
    </row>
    <row r="3" spans="1:9" ht="17" thickBot="1" x14ac:dyDescent="0.25">
      <c r="B3" s="10"/>
      <c r="C3" s="11"/>
      <c r="D3" s="11"/>
      <c r="E3" s="11"/>
      <c r="F3" s="11"/>
      <c r="G3" s="12"/>
    </row>
    <row r="4" spans="1:9" ht="17" thickBot="1" x14ac:dyDescent="0.25"/>
    <row r="5" spans="1:9" ht="22" x14ac:dyDescent="0.2">
      <c r="A5" s="13"/>
      <c r="B5" s="14"/>
      <c r="C5" s="15" t="s">
        <v>0</v>
      </c>
      <c r="D5" s="16" t="s">
        <v>1</v>
      </c>
      <c r="E5" s="16" t="s">
        <v>2</v>
      </c>
      <c r="F5" s="16" t="s">
        <v>3</v>
      </c>
      <c r="G5" s="17" t="s">
        <v>4</v>
      </c>
      <c r="H5" s="1"/>
      <c r="I5" s="2"/>
    </row>
    <row r="6" spans="1:9" ht="22" x14ac:dyDescent="0.2">
      <c r="A6" s="18" t="s">
        <v>14</v>
      </c>
      <c r="B6" s="19" t="s">
        <v>0</v>
      </c>
      <c r="C6" s="20">
        <v>1</v>
      </c>
      <c r="D6" s="21">
        <v>500000</v>
      </c>
      <c r="E6" s="22">
        <f>D6*0.23</f>
        <v>115000</v>
      </c>
      <c r="F6" s="22">
        <f>D6+E6</f>
        <v>615000</v>
      </c>
      <c r="G6" s="23">
        <f>SUM(G7:G9)</f>
        <v>57500</v>
      </c>
      <c r="H6" s="3"/>
      <c r="I6" s="4"/>
    </row>
    <row r="7" spans="1:9" ht="22" x14ac:dyDescent="0.2">
      <c r="A7" s="18"/>
      <c r="B7" s="24" t="s">
        <v>5</v>
      </c>
      <c r="C7" s="25">
        <v>0.01</v>
      </c>
      <c r="D7" s="26">
        <f>C7*D6</f>
        <v>5000</v>
      </c>
      <c r="E7" s="26">
        <f t="shared" ref="E7:E9" si="0">D7*0.23</f>
        <v>1150</v>
      </c>
      <c r="F7" s="26">
        <f t="shared" ref="F7:F9" si="1">D7+E7</f>
        <v>6150</v>
      </c>
      <c r="G7" s="23">
        <f>E7*0.5</f>
        <v>575</v>
      </c>
      <c r="H7" s="3"/>
      <c r="I7" s="4"/>
    </row>
    <row r="8" spans="1:9" ht="22" x14ac:dyDescent="0.2">
      <c r="A8" s="18"/>
      <c r="B8" s="24" t="s">
        <v>6</v>
      </c>
      <c r="C8" s="25">
        <f>100%-C9-C7</f>
        <v>0.69</v>
      </c>
      <c r="D8" s="26">
        <f>C8*D6</f>
        <v>345000</v>
      </c>
      <c r="E8" s="26">
        <f t="shared" si="0"/>
        <v>79350</v>
      </c>
      <c r="F8" s="26">
        <f t="shared" si="1"/>
        <v>424350</v>
      </c>
      <c r="G8" s="23">
        <f t="shared" ref="G8:G9" si="2">E8*0.5</f>
        <v>39675</v>
      </c>
      <c r="H8" s="3"/>
      <c r="I8" s="4"/>
    </row>
    <row r="9" spans="1:9" ht="23" thickBot="1" x14ac:dyDescent="0.25">
      <c r="A9" s="27"/>
      <c r="B9" s="28" t="s">
        <v>7</v>
      </c>
      <c r="C9" s="29">
        <v>0.3</v>
      </c>
      <c r="D9" s="30">
        <f>C9*D6</f>
        <v>150000</v>
      </c>
      <c r="E9" s="30">
        <f t="shared" si="0"/>
        <v>34500</v>
      </c>
      <c r="F9" s="30">
        <f t="shared" si="1"/>
        <v>184500</v>
      </c>
      <c r="G9" s="31">
        <f t="shared" si="2"/>
        <v>17250</v>
      </c>
      <c r="H9" s="3"/>
      <c r="I9" s="4"/>
    </row>
    <row r="10" spans="1:9" ht="23" thickBot="1" x14ac:dyDescent="0.25">
      <c r="B10" s="5"/>
      <c r="C10" s="6"/>
      <c r="D10" s="6"/>
      <c r="E10" s="6"/>
      <c r="F10" s="6"/>
      <c r="G10" s="6"/>
      <c r="H10" s="6"/>
      <c r="I10" s="4"/>
    </row>
    <row r="11" spans="1:9" ht="22" customHeight="1" x14ac:dyDescent="0.2">
      <c r="A11" s="32" t="s">
        <v>15</v>
      </c>
      <c r="B11" s="41" t="s">
        <v>15</v>
      </c>
      <c r="C11" s="15" t="s">
        <v>0</v>
      </c>
      <c r="D11" s="16" t="s">
        <v>1</v>
      </c>
      <c r="E11" s="16" t="s">
        <v>2</v>
      </c>
      <c r="F11" s="16" t="s">
        <v>3</v>
      </c>
      <c r="G11" s="16" t="s">
        <v>4</v>
      </c>
      <c r="H11" s="33" t="s">
        <v>12</v>
      </c>
      <c r="I11" s="34" t="s">
        <v>13</v>
      </c>
    </row>
    <row r="12" spans="1:9" ht="22" x14ac:dyDescent="0.2">
      <c r="A12" s="18"/>
      <c r="B12" s="19" t="s">
        <v>0</v>
      </c>
      <c r="C12" s="20">
        <v>1</v>
      </c>
      <c r="D12" s="22">
        <f>D6</f>
        <v>500000</v>
      </c>
      <c r="E12" s="22">
        <f>D12*0.23</f>
        <v>115000</v>
      </c>
      <c r="F12" s="22">
        <f>D12+E12</f>
        <v>615000</v>
      </c>
      <c r="G12" s="26">
        <f>SUM(G13:G15)</f>
        <v>100625</v>
      </c>
      <c r="H12" s="35">
        <f>G12-G6</f>
        <v>43125</v>
      </c>
      <c r="I12" s="36">
        <f>H12/F12</f>
        <v>7.0121951219512202E-2</v>
      </c>
    </row>
    <row r="13" spans="1:9" ht="22" x14ac:dyDescent="0.2">
      <c r="A13" s="18"/>
      <c r="B13" s="24" t="s">
        <v>5</v>
      </c>
      <c r="C13" s="25">
        <v>0.75</v>
      </c>
      <c r="D13" s="26">
        <f>C13*D12</f>
        <v>375000</v>
      </c>
      <c r="E13" s="26">
        <f t="shared" ref="E13:E15" si="3">D13*0.23</f>
        <v>86250</v>
      </c>
      <c r="F13" s="26">
        <f t="shared" ref="F13:F15" si="4">D13+E13</f>
        <v>461250</v>
      </c>
      <c r="G13" s="26">
        <f>E13</f>
        <v>86250</v>
      </c>
      <c r="H13" s="37" t="s">
        <v>9</v>
      </c>
      <c r="I13" s="38"/>
    </row>
    <row r="14" spans="1:9" ht="22" x14ac:dyDescent="0.2">
      <c r="A14" s="18"/>
      <c r="B14" s="24" t="s">
        <v>6</v>
      </c>
      <c r="C14" s="25">
        <f>100%-C15-C13</f>
        <v>0.24</v>
      </c>
      <c r="D14" s="26">
        <f>C14*D12</f>
        <v>120000</v>
      </c>
      <c r="E14" s="26">
        <f t="shared" si="3"/>
        <v>27600</v>
      </c>
      <c r="F14" s="26">
        <f t="shared" si="4"/>
        <v>147600</v>
      </c>
      <c r="G14" s="26">
        <f t="shared" ref="G14:G15" si="5">E14*0.5</f>
        <v>13800</v>
      </c>
      <c r="H14" s="37" t="s">
        <v>10</v>
      </c>
      <c r="I14" s="38"/>
    </row>
    <row r="15" spans="1:9" ht="23" thickBot="1" x14ac:dyDescent="0.25">
      <c r="A15" s="27"/>
      <c r="B15" s="28" t="s">
        <v>7</v>
      </c>
      <c r="C15" s="29">
        <v>0.01</v>
      </c>
      <c r="D15" s="30">
        <f>C15*D12</f>
        <v>5000</v>
      </c>
      <c r="E15" s="30">
        <f t="shared" si="3"/>
        <v>1150</v>
      </c>
      <c r="F15" s="30">
        <f t="shared" si="4"/>
        <v>6150</v>
      </c>
      <c r="G15" s="30">
        <f t="shared" si="5"/>
        <v>575</v>
      </c>
      <c r="H15" s="39" t="s">
        <v>8</v>
      </c>
      <c r="I15" s="40"/>
    </row>
    <row r="17" spans="2:4" ht="27" x14ac:dyDescent="0.2">
      <c r="B17" s="42" t="s">
        <v>16</v>
      </c>
      <c r="C17" s="42"/>
      <c r="D17" s="42"/>
    </row>
  </sheetData>
  <mergeCells count="3">
    <mergeCell ref="B2:G3"/>
    <mergeCell ref="A6:A9"/>
    <mergeCell ref="A11:A15"/>
  </mergeCells>
  <hyperlinks>
    <hyperlink ref="B17" r:id="rId1" xr:uid="{9590624A-D7A7-0649-9FA8-08D1A01D33F0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Grzesik</dc:creator>
  <cp:lastModifiedBy>Adam Grzesik</cp:lastModifiedBy>
  <dcterms:created xsi:type="dcterms:W3CDTF">2024-02-27T18:51:12Z</dcterms:created>
  <dcterms:modified xsi:type="dcterms:W3CDTF">2024-02-28T14:43:32Z</dcterms:modified>
</cp:coreProperties>
</file>